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สารสนเทศวิชาการ68\"/>
    </mc:Choice>
  </mc:AlternateContent>
  <xr:revisionPtr revIDLastSave="0" documentId="13_ncr:1_{22A2248C-8825-46C7-9F94-4DDE3C623C1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คำชี้แจง" sheetId="2" r:id="rId1"/>
    <sheet name="คุณลักษณะ" sheetId="1" r:id="rId2"/>
  </sheets>
  <externalReferences>
    <externalReference r:id="rId3"/>
  </externalReferences>
  <definedNames>
    <definedName name="_xlnm._FilterDatabase" localSheetId="1" hidden="1">คุณลักษณะ!#REF!</definedName>
    <definedName name="_xlnm.Print_Titles" localSheetId="1">คุณลักษณะ!$1:$4</definedName>
  </definedNames>
  <calcPr calcId="181029"/>
</workbook>
</file>

<file path=xl/calcChain.xml><?xml version="1.0" encoding="utf-8"?>
<calcChain xmlns="http://schemas.openxmlformats.org/spreadsheetml/2006/main">
  <c r="N8" i="1" l="1"/>
  <c r="N24" i="1" l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U32" i="1"/>
  <c r="W32" i="1" s="1"/>
  <c r="U31" i="1"/>
  <c r="W31" i="1" s="1"/>
  <c r="U30" i="1"/>
  <c r="U29" i="1"/>
  <c r="W29" i="1" s="1"/>
  <c r="P32" i="1"/>
  <c r="R32" i="1" s="1"/>
  <c r="P31" i="1"/>
  <c r="R31" i="1" s="1"/>
  <c r="P30" i="1"/>
  <c r="R30" i="1" s="1"/>
  <c r="P29" i="1"/>
  <c r="R29" i="1" s="1"/>
  <c r="P24" i="1"/>
  <c r="R24" i="1" s="1"/>
  <c r="U21" i="1"/>
  <c r="W21" i="1" s="1"/>
  <c r="U20" i="1"/>
  <c r="W20" i="1" s="1"/>
  <c r="U19" i="1"/>
  <c r="W19" i="1" s="1"/>
  <c r="P22" i="1"/>
  <c r="R22" i="1" s="1"/>
  <c r="P21" i="1"/>
  <c r="R21" i="1" s="1"/>
  <c r="P20" i="1"/>
  <c r="R20" i="1" s="1"/>
  <c r="P19" i="1"/>
  <c r="R19" i="1" s="1"/>
  <c r="U17" i="1"/>
  <c r="W17" i="1" s="1"/>
  <c r="U16" i="1"/>
  <c r="W16" i="1" s="1"/>
  <c r="U15" i="1"/>
  <c r="W15" i="1" s="1"/>
  <c r="U14" i="1"/>
  <c r="W14" i="1" s="1"/>
  <c r="P17" i="1"/>
  <c r="R17" i="1" s="1"/>
  <c r="P16" i="1"/>
  <c r="R16" i="1" s="1"/>
  <c r="P15" i="1"/>
  <c r="R15" i="1" s="1"/>
  <c r="P14" i="1"/>
  <c r="R14" i="1" s="1"/>
  <c r="U12" i="1"/>
  <c r="W12" i="1" s="1"/>
  <c r="U11" i="1"/>
  <c r="W11" i="1" s="1"/>
  <c r="U10" i="1"/>
  <c r="W10" i="1" s="1"/>
  <c r="U9" i="1"/>
  <c r="W9" i="1" s="1"/>
  <c r="P11" i="1"/>
  <c r="R11" i="1" s="1"/>
  <c r="P10" i="1"/>
  <c r="R10" i="1" s="1"/>
  <c r="U25" i="1"/>
  <c r="U24" i="1"/>
  <c r="W24" i="1" s="1"/>
  <c r="U27" i="1"/>
  <c r="W27" i="1" s="1"/>
  <c r="U26" i="1"/>
  <c r="W26" i="1" s="1"/>
  <c r="P26" i="1"/>
  <c r="R26" i="1" s="1"/>
  <c r="P25" i="1"/>
  <c r="R25" i="1" s="1"/>
  <c r="P27" i="1"/>
  <c r="R27" i="1" s="1"/>
  <c r="U22" i="1"/>
  <c r="W22" i="1" s="1"/>
  <c r="P12" i="1"/>
  <c r="R12" i="1" s="1"/>
  <c r="P9" i="1"/>
  <c r="R9" i="1" s="1"/>
  <c r="M5" i="1"/>
  <c r="A42" i="1"/>
  <c r="A41" i="1"/>
  <c r="A40" i="1"/>
  <c r="W30" i="1"/>
  <c r="W25" i="1"/>
  <c r="N6" i="1"/>
  <c r="N7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5" i="1"/>
  <c r="P37" i="1" l="1"/>
  <c r="R37" i="1" s="1"/>
  <c r="P35" i="1"/>
  <c r="R35" i="1" s="1"/>
  <c r="P36" i="1"/>
  <c r="R36" i="1" s="1"/>
  <c r="P34" i="1"/>
  <c r="R34" i="1" s="1"/>
  <c r="S38" i="1"/>
  <c r="S39" i="1" s="1"/>
  <c r="A39" i="1" l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<sst xmlns="http://schemas.openxmlformats.org/spreadsheetml/2006/main" count="128" uniqueCount="39">
  <si>
    <t>ชื่อ - สกุล</t>
  </si>
  <si>
    <t>สรุป</t>
  </si>
  <si>
    <t>ข้อ 1</t>
  </si>
  <si>
    <t>ข้อ 2</t>
  </si>
  <si>
    <t>ข้อ 3</t>
  </si>
  <si>
    <t>ข้อ 4</t>
  </si>
  <si>
    <t>ข้อ 5</t>
  </si>
  <si>
    <t>สรุปผลการประเมิน</t>
  </si>
  <si>
    <t>จำนวนทั้งหมด</t>
  </si>
  <si>
    <t>คน ร้อยละ</t>
  </si>
  <si>
    <t xml:space="preserve">ดีเยี่ยม   = </t>
  </si>
  <si>
    <t xml:space="preserve"> ดีเยี่ยม   = </t>
  </si>
  <si>
    <t>คน</t>
  </si>
  <si>
    <t>ลำดับ</t>
  </si>
  <si>
    <t xml:space="preserve">ดี          = </t>
  </si>
  <si>
    <t xml:space="preserve">ผ่าน      = </t>
  </si>
  <si>
    <t xml:space="preserve">ไม่ผ่าน   = </t>
  </si>
  <si>
    <t xml:space="preserve">ดีเยี่ยม    = </t>
  </si>
  <si>
    <t xml:space="preserve">ดี           = </t>
  </si>
  <si>
    <t xml:space="preserve">ผ่าน       = </t>
  </si>
  <si>
    <t xml:space="preserve">ไม่ผ่าน    = </t>
  </si>
  <si>
    <t>ข้อ 6</t>
  </si>
  <si>
    <t>ข้อ 7</t>
  </si>
  <si>
    <t>ข้อ 8</t>
  </si>
  <si>
    <t>ผลการประเมินคุณลักษณะอันพึงประสงค์  โรงเรียนวัดท่าไทร(ดิตถานุเคราะห์)</t>
  </si>
  <si>
    <t>ระดับผลการประเมินคุณลักษณะอันพึงประสงค์</t>
  </si>
  <si>
    <r>
      <rPr>
        <sz val="11"/>
        <color theme="3"/>
        <rFont val="Tahoma"/>
        <family val="2"/>
        <scheme val="minor"/>
      </rPr>
      <t>คุณลักษณะอันพึงประสงค์</t>
    </r>
    <r>
      <rPr>
        <sz val="11"/>
        <color theme="1"/>
        <rFont val="Tahoma"/>
        <family val="2"/>
        <charset val="222"/>
        <scheme val="minor"/>
      </rPr>
      <t xml:space="preserve">
หลักสูตรโรงเรียนวัดท่าไทร(ดิตถานุเคราะห์) มุ่งพัฒนาผู้เรียนให้มีคุณลักษณะอันพึงประสงค์ เพื่อให้สามารถอยู่ร่วมกับผู้อื่นในสังคมได้อย่างมีความสุข ในฐานะเป็นพลเมืองไทยและพลโลก ดังนี้
๑) รักชาติ  ศาสน์  กษัตริย์                  
๒) ซื่อสัตย์สุจริต   
๓) มีวินัย   
๔) ใฝ่เรียนรู้   
๕) อยู่อย่างพอเพียง  
๖) มุ่งมั่นในการทำงาน   
๗) รักความเป็นไทย  
๘) มีจิตสาธารณะ
๙) มีเจตคติที่ดีต่อการดํารงชีวิตและการทํางาน
๑๐) มีคุณธรรม จริยธรรมในการพัฒนานวัตกรรมและการประกอบอาชีพ
</t>
    </r>
  </si>
  <si>
    <r>
      <rPr>
        <sz val="11"/>
        <color theme="3"/>
        <rFont val="Tahoma"/>
        <family val="2"/>
        <scheme val="minor"/>
      </rPr>
      <t>หมายเหตุ :</t>
    </r>
    <r>
      <rPr>
        <sz val="11"/>
        <color theme="1"/>
        <rFont val="Tahoma"/>
        <family val="2"/>
        <charset val="222"/>
        <scheme val="minor"/>
      </rPr>
      <t xml:space="preserve"> การกรอกข้อมูลในช่องตัวชี้วัด ให้กรอกคะแนนเป็นระดับคุณภาพดังนี้ 
ระดับดีเยี่ยม    กรอกหมายเลข 3 
ระดับดี          กรอกหมายเลข 2 
ระดับผ่าน       กรอกหมายเลข 1 
ระดับไม่ผ่าน    กรอกหมายเลข 0</t>
    </r>
  </si>
  <si>
    <t>ข้อ 9</t>
  </si>
  <si>
    <t>ข้อ 10</t>
  </si>
  <si>
    <t>คะแนนรวมคิดเป็นร้อยละ</t>
  </si>
  <si>
    <t xml:space="preserve">หมายเหตุ
</t>
  </si>
  <si>
    <t>3 = ดีเยี่ยม  2 = ดี  1 = ผ่าน 0 = ไม่ผ่าน</t>
  </si>
  <si>
    <t xml:space="preserve">  ชั้น                           ปีการศึกษา          ครูประจำชั้น  </t>
  </si>
  <si>
    <t>คะแนนรวม</t>
  </si>
  <si>
    <t>รวม</t>
  </si>
  <si>
    <t>***โปรดระบุจำนวนนักเรียน***</t>
  </si>
  <si>
    <t>ตัวอย่าง</t>
  </si>
  <si>
    <t>ระบุ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</si>
</sst>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1"/>
      <color theme="1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Arial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sz val="11"/>
      <color rgb="FFFF0000"/>
      <name val="TH SarabunPSK"/>
      <family val="2"/>
    </font>
    <font>
      <sz val="14"/>
      <color theme="1"/>
      <name val="TH SarabunPSK"/>
      <family val="2"/>
    </font>
    <font>
      <sz val="11"/>
      <color theme="3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2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8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2" fontId="2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2" fontId="13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2" fontId="13" fillId="0" borderId="11" xfId="0" applyNumberFormat="1" applyFont="1" applyBorder="1" applyAlignment="1">
      <alignment vertical="center"/>
    </xf>
    <xf numFmtId="1" fontId="7" fillId="3" borderId="14" xfId="0" applyNumberFormat="1" applyFont="1" applyFill="1" applyBorder="1" applyAlignment="1">
      <alignment horizontal="center" vertical="center"/>
    </xf>
    <xf numFmtId="0" fontId="13" fillId="3" borderId="0" xfId="0" applyFont="1" applyFill="1" applyAlignment="1">
      <alignment vertical="center"/>
    </xf>
    <xf numFmtId="2" fontId="13" fillId="3" borderId="9" xfId="0" applyNumberFormat="1" applyFont="1" applyFill="1" applyBorder="1" applyAlignment="1">
      <alignment vertical="center"/>
    </xf>
    <xf numFmtId="0" fontId="13" fillId="3" borderId="11" xfId="0" applyFont="1" applyFill="1" applyBorder="1" applyAlignment="1">
      <alignment vertical="center"/>
    </xf>
    <xf numFmtId="2" fontId="13" fillId="3" borderId="12" xfId="0" applyNumberFormat="1" applyFont="1" applyFill="1" applyBorder="1" applyAlignment="1">
      <alignment vertical="center"/>
    </xf>
    <xf numFmtId="2" fontId="13" fillId="3" borderId="0" xfId="0" applyNumberFormat="1" applyFont="1" applyFill="1" applyAlignment="1">
      <alignment vertical="center"/>
    </xf>
    <xf numFmtId="2" fontId="13" fillId="3" borderId="11" xfId="0" applyNumberFormat="1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16" fillId="0" borderId="14" xfId="0" applyFont="1" applyBorder="1" applyAlignment="1" applyProtection="1">
      <alignment vertical="center"/>
      <protection hidden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8" fillId="5" borderId="10" xfId="0" applyFont="1" applyFill="1" applyBorder="1" applyAlignment="1">
      <alignment vertical="center"/>
    </xf>
    <xf numFmtId="0" fontId="8" fillId="5" borderId="11" xfId="0" applyFont="1" applyFill="1" applyBorder="1" applyAlignment="1">
      <alignment vertical="center"/>
    </xf>
    <xf numFmtId="2" fontId="8" fillId="5" borderId="13" xfId="0" applyNumberFormat="1" applyFont="1" applyFill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14" fillId="2" borderId="14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1" fillId="0" borderId="3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49;&#3610;&#3610;&#3623;&#3633;&#3604;&#3612;&#3621;&#3611;&#3619;&#3632;&#3648;&#3617;&#3636;&#3609;&#3612;&#3621;\&#3623;&#3612;1\&#3623;&#3612;1%206-63\&#3623;&#3633;&#3604;&#3612;&#3621;-&#3611;.6-&#3611;&#3637;&#3585;&#3634;&#3619;&#3624;&#3638;&#3585;&#3625;&#3634;-2563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วผ-1ประถม 61"/>
      <sheetName val="วผ-1ประถม 62(แก้)"/>
      <sheetName val="วผ-2 61"/>
      <sheetName val="วผ-2 62 "/>
      <sheetName val="วผ-3 61"/>
      <sheetName val="วผ-3 52 "/>
      <sheetName val="ตัวชี้วัด 61"/>
      <sheetName val="ตัวชี้วัด 61 (2)"/>
      <sheetName val="ตัวชี้วัด 62 "/>
      <sheetName val="ตัวชี้วัด 62  (2)"/>
      <sheetName val="ตัวชี้วัด 62 (3)"/>
      <sheetName val="ตัวชี้วัด 62 (2)"/>
      <sheetName val="ตัวชี้วัด 61เทอม2"/>
    </sheetNames>
    <sheetDataSet>
      <sheetData sheetId="0">
        <row r="5">
          <cell r="A5">
            <v>1</v>
          </cell>
        </row>
        <row r="6">
          <cell r="A6">
            <v>2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9</v>
          </cell>
        </row>
        <row r="14">
          <cell r="A14">
            <v>10</v>
          </cell>
        </row>
        <row r="15">
          <cell r="A15">
            <v>11</v>
          </cell>
        </row>
        <row r="16">
          <cell r="A16">
            <v>12</v>
          </cell>
        </row>
        <row r="17">
          <cell r="A17">
            <v>13</v>
          </cell>
        </row>
        <row r="18">
          <cell r="A18">
            <v>14</v>
          </cell>
        </row>
        <row r="19">
          <cell r="A19">
            <v>15</v>
          </cell>
        </row>
        <row r="20">
          <cell r="A20">
            <v>16</v>
          </cell>
        </row>
        <row r="21">
          <cell r="A21">
            <v>17</v>
          </cell>
        </row>
        <row r="22">
          <cell r="A22">
            <v>18</v>
          </cell>
        </row>
        <row r="23">
          <cell r="A23">
            <v>19</v>
          </cell>
        </row>
        <row r="24">
          <cell r="A24">
            <v>20</v>
          </cell>
        </row>
        <row r="25">
          <cell r="A25">
            <v>21</v>
          </cell>
        </row>
        <row r="26">
          <cell r="A26">
            <v>22</v>
          </cell>
        </row>
        <row r="27">
          <cell r="A27">
            <v>23</v>
          </cell>
        </row>
        <row r="28">
          <cell r="A28">
            <v>24</v>
          </cell>
        </row>
        <row r="29">
          <cell r="A29">
            <v>25</v>
          </cell>
        </row>
        <row r="30">
          <cell r="A30">
            <v>26</v>
          </cell>
        </row>
        <row r="31">
          <cell r="A31">
            <v>27</v>
          </cell>
        </row>
        <row r="32">
          <cell r="A32">
            <v>28</v>
          </cell>
        </row>
        <row r="33">
          <cell r="A33">
            <v>29</v>
          </cell>
        </row>
        <row r="34">
          <cell r="A34">
            <v>30</v>
          </cell>
        </row>
        <row r="35">
          <cell r="A35">
            <v>31</v>
          </cell>
        </row>
        <row r="36">
          <cell r="A36">
            <v>32</v>
          </cell>
        </row>
        <row r="37">
          <cell r="A37">
            <v>33</v>
          </cell>
        </row>
        <row r="38">
          <cell r="A38">
            <v>34</v>
          </cell>
        </row>
        <row r="39">
          <cell r="A39">
            <v>35</v>
          </cell>
        </row>
        <row r="40">
          <cell r="A40">
            <v>36</v>
          </cell>
        </row>
        <row r="41">
          <cell r="A41">
            <v>37</v>
          </cell>
        </row>
        <row r="42">
          <cell r="A42">
            <v>38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E19A4-DC87-462E-8BF1-8F9CCBEC6092}">
  <dimension ref="A1:I4"/>
  <sheetViews>
    <sheetView view="pageLayout" zoomScaleNormal="100" workbookViewId="0">
      <selection activeCell="A4" sqref="A4:I4"/>
    </sheetView>
  </sheetViews>
  <sheetFormatPr defaultRowHeight="14.25" x14ac:dyDescent="0.2"/>
  <sheetData>
    <row r="1" spans="1:9" ht="205.5" customHeight="1" x14ac:dyDescent="0.2">
      <c r="A1" s="63" t="s">
        <v>26</v>
      </c>
      <c r="B1" s="64"/>
      <c r="C1" s="64"/>
      <c r="D1" s="64"/>
      <c r="E1" s="64"/>
      <c r="F1" s="64"/>
      <c r="G1" s="64"/>
      <c r="H1" s="64"/>
      <c r="I1" s="64"/>
    </row>
    <row r="4" spans="1:9" ht="72" customHeight="1" x14ac:dyDescent="0.2">
      <c r="A4" s="65" t="s">
        <v>27</v>
      </c>
      <c r="B4" s="66"/>
      <c r="C4" s="66"/>
      <c r="D4" s="66"/>
      <c r="E4" s="66"/>
      <c r="F4" s="66"/>
      <c r="G4" s="66"/>
      <c r="H4" s="66"/>
      <c r="I4" s="66"/>
    </row>
  </sheetData>
  <mergeCells count="2">
    <mergeCell ref="A1:I1"/>
    <mergeCell ref="A4:I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GU70"/>
  <sheetViews>
    <sheetView tabSelected="1" view="pageLayout" zoomScale="85" zoomScaleNormal="120" zoomScalePageLayoutView="85" workbookViewId="0">
      <selection activeCell="R14" sqref="R14"/>
    </sheetView>
  </sheetViews>
  <sheetFormatPr defaultColWidth="9" defaultRowHeight="21" x14ac:dyDescent="0.2"/>
  <cols>
    <col min="1" max="1" width="4.25" style="1" customWidth="1"/>
    <col min="2" max="2" width="24.625" style="1" customWidth="1"/>
    <col min="3" max="7" width="4.125" style="1" customWidth="1"/>
    <col min="8" max="8" width="4.125" style="9" customWidth="1"/>
    <col min="9" max="13" width="4.125" style="1" customWidth="1"/>
    <col min="14" max="14" width="6.125" style="1" customWidth="1"/>
    <col min="15" max="15" width="6.375" style="1" customWidth="1"/>
    <col min="16" max="16" width="3.75" style="1" customWidth="1"/>
    <col min="17" max="17" width="6.375" style="1" customWidth="1"/>
    <col min="18" max="19" width="5.5" style="1" customWidth="1"/>
    <col min="20" max="20" width="6.375" style="1" customWidth="1"/>
    <col min="21" max="21" width="3.75" style="1" customWidth="1"/>
    <col min="22" max="22" width="6.375" style="1" customWidth="1"/>
    <col min="23" max="23" width="5.5" style="1" customWidth="1"/>
    <col min="24" max="16384" width="9" style="1"/>
  </cols>
  <sheetData>
    <row r="1" spans="1:23" x14ac:dyDescent="0.2">
      <c r="A1" s="77" t="s">
        <v>24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</row>
    <row r="2" spans="1:23" ht="20.25" customHeight="1" x14ac:dyDescent="0.2">
      <c r="A2" s="77" t="s">
        <v>33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2"/>
    </row>
    <row r="3" spans="1:23" s="3" customFormat="1" ht="18" customHeight="1" x14ac:dyDescent="0.2">
      <c r="A3" s="70" t="s">
        <v>13</v>
      </c>
      <c r="B3" s="72" t="s">
        <v>0</v>
      </c>
      <c r="C3" s="74" t="s">
        <v>25</v>
      </c>
      <c r="D3" s="75"/>
      <c r="E3" s="75"/>
      <c r="F3" s="75"/>
      <c r="G3" s="75"/>
      <c r="H3" s="75"/>
      <c r="I3" s="75"/>
      <c r="J3" s="75"/>
      <c r="K3" s="75"/>
      <c r="L3" s="76"/>
      <c r="M3" s="10" t="s">
        <v>35</v>
      </c>
      <c r="N3" s="10" t="s">
        <v>1</v>
      </c>
      <c r="O3" s="78" t="s">
        <v>31</v>
      </c>
      <c r="P3" s="79"/>
      <c r="Q3" s="79"/>
      <c r="R3" s="79"/>
      <c r="S3" s="79"/>
      <c r="T3" s="79"/>
      <c r="U3" s="79"/>
      <c r="V3" s="79"/>
      <c r="W3" s="80"/>
    </row>
    <row r="4" spans="1:23" s="3" customFormat="1" ht="10.5" customHeight="1" x14ac:dyDescent="0.2">
      <c r="A4" s="71"/>
      <c r="B4" s="73"/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21</v>
      </c>
      <c r="I4" s="18" t="s">
        <v>22</v>
      </c>
      <c r="J4" s="18" t="s">
        <v>23</v>
      </c>
      <c r="K4" s="18" t="s">
        <v>28</v>
      </c>
      <c r="L4" s="18" t="s">
        <v>29</v>
      </c>
      <c r="M4" s="46"/>
      <c r="N4" s="11"/>
      <c r="O4" s="81"/>
      <c r="P4" s="82"/>
      <c r="Q4" s="82"/>
      <c r="R4" s="82"/>
      <c r="S4" s="82"/>
      <c r="T4" s="82"/>
      <c r="U4" s="82"/>
      <c r="V4" s="82"/>
      <c r="W4" s="83"/>
    </row>
    <row r="5" spans="1:23" ht="14.25" customHeight="1" x14ac:dyDescent="0.2">
      <c r="A5" s="4">
        <f>'[1]วผ-1ประถม 61'!A5</f>
        <v>1</v>
      </c>
      <c r="B5" s="61" t="s">
        <v>37</v>
      </c>
      <c r="C5" s="62">
        <v>3</v>
      </c>
      <c r="D5" s="62">
        <v>3</v>
      </c>
      <c r="E5" s="62">
        <v>2</v>
      </c>
      <c r="F5" s="62">
        <v>2</v>
      </c>
      <c r="G5" s="62">
        <v>2</v>
      </c>
      <c r="H5" s="62">
        <v>2</v>
      </c>
      <c r="I5" s="62">
        <v>3</v>
      </c>
      <c r="J5" s="62">
        <v>3</v>
      </c>
      <c r="K5" s="62">
        <v>3</v>
      </c>
      <c r="L5" s="62">
        <v>3</v>
      </c>
      <c r="M5" s="62">
        <f>SUM(C5:L5)</f>
        <v>26</v>
      </c>
      <c r="N5" s="31">
        <f>ROUND(SUM(C5:L5)/10,0)</f>
        <v>3</v>
      </c>
      <c r="O5" s="60" t="s">
        <v>8</v>
      </c>
      <c r="P5" s="54"/>
      <c r="Q5" s="55" t="s">
        <v>38</v>
      </c>
      <c r="R5" s="56" t="s">
        <v>12</v>
      </c>
      <c r="S5" s="86" t="s">
        <v>36</v>
      </c>
      <c r="T5" s="86"/>
      <c r="U5" s="86"/>
      <c r="V5" s="86"/>
      <c r="W5" s="26"/>
    </row>
    <row r="6" spans="1:23" ht="14.25" customHeight="1" x14ac:dyDescent="0.2">
      <c r="A6" s="4">
        <f>'[1]วผ-1ประถม 61'!A6</f>
        <v>2</v>
      </c>
      <c r="B6" s="3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31">
        <f t="shared" ref="N6:N39" si="0">ROUND(SUM(C6:L6)/10,0)</f>
        <v>0</v>
      </c>
      <c r="O6" s="84" t="s">
        <v>32</v>
      </c>
      <c r="P6" s="85"/>
      <c r="Q6" s="85"/>
      <c r="R6" s="85"/>
      <c r="S6" s="15"/>
      <c r="T6" s="12"/>
      <c r="U6" s="12"/>
      <c r="V6" s="12"/>
      <c r="W6" s="13"/>
    </row>
    <row r="7" spans="1:23" ht="14.25" customHeight="1" x14ac:dyDescent="0.2">
      <c r="A7" s="4">
        <f>'[1]วผ-1ประถม 61'!A7</f>
        <v>3</v>
      </c>
      <c r="B7" s="3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31">
        <f t="shared" si="0"/>
        <v>0</v>
      </c>
      <c r="O7" s="67" t="s">
        <v>7</v>
      </c>
      <c r="P7" s="68"/>
      <c r="Q7" s="68"/>
      <c r="R7" s="68"/>
      <c r="S7" s="68"/>
      <c r="T7" s="68"/>
      <c r="U7" s="68"/>
      <c r="V7" s="68"/>
      <c r="W7" s="69"/>
    </row>
    <row r="8" spans="1:23" ht="14.25" customHeight="1" x14ac:dyDescent="0.2">
      <c r="A8" s="4">
        <f>'[1]วผ-1ประถม 61'!A8</f>
        <v>4</v>
      </c>
      <c r="B8" s="3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31">
        <f>ROUND(SUM(C8:L8)/10,0)</f>
        <v>0</v>
      </c>
      <c r="O8" s="40" t="s">
        <v>2</v>
      </c>
      <c r="P8" s="41"/>
      <c r="Q8" s="41"/>
      <c r="R8" s="42"/>
      <c r="S8" s="12"/>
      <c r="T8" s="40" t="s">
        <v>3</v>
      </c>
      <c r="U8" s="41"/>
      <c r="V8" s="41"/>
      <c r="W8" s="42"/>
    </row>
    <row r="9" spans="1:23" ht="14.25" customHeight="1" x14ac:dyDescent="0.2">
      <c r="A9" s="4">
        <f>'[1]วผ-1ประถม 61'!A9</f>
        <v>5</v>
      </c>
      <c r="B9" s="3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31">
        <f t="shared" si="0"/>
        <v>0</v>
      </c>
      <c r="O9" s="14" t="s">
        <v>10</v>
      </c>
      <c r="P9" s="32">
        <f>COUNTIF($C$5:$C$44,"3")</f>
        <v>1</v>
      </c>
      <c r="Q9" s="12" t="s">
        <v>9</v>
      </c>
      <c r="R9" s="33" t="e">
        <f>P9*100/$Q$5</f>
        <v>#VALUE!</v>
      </c>
      <c r="S9" s="16"/>
      <c r="T9" s="14" t="s">
        <v>10</v>
      </c>
      <c r="U9" s="32">
        <f>COUNTIF($D$5:$D$44,"3")</f>
        <v>1</v>
      </c>
      <c r="V9" s="12" t="s">
        <v>9</v>
      </c>
      <c r="W9" s="33" t="e">
        <f>U9*100/$Q$5</f>
        <v>#VALUE!</v>
      </c>
    </row>
    <row r="10" spans="1:23" ht="14.25" customHeight="1" x14ac:dyDescent="0.2">
      <c r="A10" s="4">
        <f>'[1]วผ-1ประถม 61'!A10</f>
        <v>6</v>
      </c>
      <c r="B10" s="3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31">
        <f t="shared" si="0"/>
        <v>0</v>
      </c>
      <c r="O10" s="14" t="s">
        <v>14</v>
      </c>
      <c r="P10" s="32">
        <f>COUNTIF($C$5:$C$44,"2")</f>
        <v>0</v>
      </c>
      <c r="Q10" s="12" t="s">
        <v>9</v>
      </c>
      <c r="R10" s="33" t="e">
        <f>P10*100/$Q$5</f>
        <v>#VALUE!</v>
      </c>
      <c r="S10" s="16"/>
      <c r="T10" s="14" t="s">
        <v>14</v>
      </c>
      <c r="U10" s="32">
        <f>COUNTIF($D$5:$D$44,"2")</f>
        <v>0</v>
      </c>
      <c r="V10" s="12" t="s">
        <v>9</v>
      </c>
      <c r="W10" s="33" t="e">
        <f>U10*100/$Q$5</f>
        <v>#VALUE!</v>
      </c>
    </row>
    <row r="11" spans="1:23" ht="14.25" customHeight="1" x14ac:dyDescent="0.2">
      <c r="A11" s="4">
        <f>'[1]วผ-1ประถม 61'!A11</f>
        <v>7</v>
      </c>
      <c r="B11" s="3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31">
        <f t="shared" si="0"/>
        <v>0</v>
      </c>
      <c r="O11" s="14" t="s">
        <v>15</v>
      </c>
      <c r="P11" s="32">
        <f>COUNTIF($C$5:$C$44,"1")</f>
        <v>0</v>
      </c>
      <c r="Q11" s="12" t="s">
        <v>9</v>
      </c>
      <c r="R11" s="33" t="e">
        <f>P11*100/$Q$5</f>
        <v>#VALUE!</v>
      </c>
      <c r="S11" s="16"/>
      <c r="T11" s="14" t="s">
        <v>15</v>
      </c>
      <c r="U11" s="32">
        <f>COUNTIF($D$5:$D$44,"1")</f>
        <v>0</v>
      </c>
      <c r="V11" s="12" t="s">
        <v>9</v>
      </c>
      <c r="W11" s="33" t="e">
        <f>U11*100/$Q$5</f>
        <v>#VALUE!</v>
      </c>
    </row>
    <row r="12" spans="1:23" ht="14.25" customHeight="1" x14ac:dyDescent="0.2">
      <c r="A12" s="4">
        <f>'[1]วผ-1ประถม 61'!A12</f>
        <v>8</v>
      </c>
      <c r="B12" s="3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31">
        <f t="shared" si="0"/>
        <v>0</v>
      </c>
      <c r="O12" s="14" t="s">
        <v>16</v>
      </c>
      <c r="P12" s="32">
        <f>COUNTIF($C$5:$C$44,"0")</f>
        <v>0</v>
      </c>
      <c r="Q12" s="12" t="s">
        <v>9</v>
      </c>
      <c r="R12" s="33" t="e">
        <f>P12*100/$Q$5</f>
        <v>#VALUE!</v>
      </c>
      <c r="S12" s="16"/>
      <c r="T12" s="14" t="s">
        <v>16</v>
      </c>
      <c r="U12" s="32">
        <f>COUNTIF($D$5:$D$44,"0")</f>
        <v>0</v>
      </c>
      <c r="V12" s="12" t="s">
        <v>9</v>
      </c>
      <c r="W12" s="33" t="e">
        <f>U12*100/$Q$5</f>
        <v>#VALUE!</v>
      </c>
    </row>
    <row r="13" spans="1:23" ht="14.25" customHeight="1" x14ac:dyDescent="0.2">
      <c r="A13" s="4">
        <f>'[1]วผ-1ประถม 61'!A13</f>
        <v>9</v>
      </c>
      <c r="B13" s="3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31">
        <f t="shared" si="0"/>
        <v>0</v>
      </c>
      <c r="O13" s="40" t="s">
        <v>4</v>
      </c>
      <c r="P13" s="41"/>
      <c r="Q13" s="41"/>
      <c r="R13" s="42"/>
      <c r="S13" s="16"/>
      <c r="T13" s="40" t="s">
        <v>5</v>
      </c>
      <c r="U13" s="41"/>
      <c r="V13" s="41"/>
      <c r="W13" s="42"/>
    </row>
    <row r="14" spans="1:23" ht="14.25" customHeight="1" x14ac:dyDescent="0.2">
      <c r="A14" s="4">
        <f>'[1]วผ-1ประถม 61'!A14</f>
        <v>10</v>
      </c>
      <c r="B14" s="3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31">
        <f t="shared" si="0"/>
        <v>0</v>
      </c>
      <c r="O14" s="14" t="s">
        <v>10</v>
      </c>
      <c r="P14" s="32">
        <f>COUNTIF($E$5:$E$44,"3")</f>
        <v>0</v>
      </c>
      <c r="Q14" s="12" t="s">
        <v>9</v>
      </c>
      <c r="R14" s="33" t="e">
        <f>P14*100/$Q$5</f>
        <v>#VALUE!</v>
      </c>
      <c r="S14" s="16"/>
      <c r="T14" s="14" t="s">
        <v>10</v>
      </c>
      <c r="U14" s="32">
        <f>COUNTIF($F$5:$F$44,"3")</f>
        <v>0</v>
      </c>
      <c r="V14" s="12" t="s">
        <v>9</v>
      </c>
      <c r="W14" s="33" t="e">
        <f>U14*100/$Q$5</f>
        <v>#VALUE!</v>
      </c>
    </row>
    <row r="15" spans="1:23" ht="14.25" customHeight="1" x14ac:dyDescent="0.2">
      <c r="A15" s="4">
        <f>'[1]วผ-1ประถม 61'!A15</f>
        <v>11</v>
      </c>
      <c r="B15" s="3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31">
        <f t="shared" si="0"/>
        <v>0</v>
      </c>
      <c r="O15" s="14" t="s">
        <v>14</v>
      </c>
      <c r="P15" s="32">
        <f>COUNTIF($E$5:$E$44,"2")</f>
        <v>1</v>
      </c>
      <c r="Q15" s="12" t="s">
        <v>9</v>
      </c>
      <c r="R15" s="33" t="e">
        <f>P15*100/$Q$5</f>
        <v>#VALUE!</v>
      </c>
      <c r="S15" s="16"/>
      <c r="T15" s="14" t="s">
        <v>14</v>
      </c>
      <c r="U15" s="32">
        <f>COUNTIF($F$5:$F$44,"2")</f>
        <v>1</v>
      </c>
      <c r="V15" s="12" t="s">
        <v>9</v>
      </c>
      <c r="W15" s="33" t="e">
        <f>U15*100/$Q$5</f>
        <v>#VALUE!</v>
      </c>
    </row>
    <row r="16" spans="1:23" ht="14.25" customHeight="1" x14ac:dyDescent="0.2">
      <c r="A16" s="4">
        <f>'[1]วผ-1ประถม 61'!A16</f>
        <v>12</v>
      </c>
      <c r="B16" s="3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31">
        <f t="shared" si="0"/>
        <v>0</v>
      </c>
      <c r="O16" s="14" t="s">
        <v>15</v>
      </c>
      <c r="P16" s="32">
        <f>COUNTIF($E$5:$E$44,"1")</f>
        <v>0</v>
      </c>
      <c r="Q16" s="12" t="s">
        <v>9</v>
      </c>
      <c r="R16" s="33" t="e">
        <f>P16*100/$Q$5</f>
        <v>#VALUE!</v>
      </c>
      <c r="S16" s="16"/>
      <c r="T16" s="14" t="s">
        <v>15</v>
      </c>
      <c r="U16" s="32">
        <f>COUNTIF($F$5:$F$44,"1")</f>
        <v>0</v>
      </c>
      <c r="V16" s="12" t="s">
        <v>9</v>
      </c>
      <c r="W16" s="33" t="e">
        <f>U16*100/$Q$5</f>
        <v>#VALUE!</v>
      </c>
    </row>
    <row r="17" spans="1:23" ht="14.25" customHeight="1" x14ac:dyDescent="0.2">
      <c r="A17" s="4">
        <f>'[1]วผ-1ประถม 61'!A17</f>
        <v>13</v>
      </c>
      <c r="B17" s="3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31">
        <f t="shared" si="0"/>
        <v>0</v>
      </c>
      <c r="O17" s="14" t="s">
        <v>16</v>
      </c>
      <c r="P17" s="32">
        <f>COUNTIF($E$5:$E$44,"0")</f>
        <v>0</v>
      </c>
      <c r="Q17" s="12" t="s">
        <v>9</v>
      </c>
      <c r="R17" s="33" t="e">
        <f>P17*100/$Q$5</f>
        <v>#VALUE!</v>
      </c>
      <c r="S17" s="16"/>
      <c r="T17" s="14" t="s">
        <v>16</v>
      </c>
      <c r="U17" s="32">
        <f>COUNTIF($F$5:$F$44,"0")</f>
        <v>0</v>
      </c>
      <c r="V17" s="12" t="s">
        <v>9</v>
      </c>
      <c r="W17" s="33" t="e">
        <f>U17*100/$Q$5</f>
        <v>#VALUE!</v>
      </c>
    </row>
    <row r="18" spans="1:23" ht="14.25" customHeight="1" x14ac:dyDescent="0.2">
      <c r="A18" s="4">
        <f>'[1]วผ-1ประถม 61'!A18</f>
        <v>14</v>
      </c>
      <c r="B18" s="3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31">
        <f t="shared" si="0"/>
        <v>0</v>
      </c>
      <c r="O18" s="40" t="s">
        <v>6</v>
      </c>
      <c r="P18" s="41"/>
      <c r="Q18" s="41"/>
      <c r="R18" s="42"/>
      <c r="S18" s="16"/>
      <c r="T18" s="40" t="s">
        <v>21</v>
      </c>
      <c r="U18" s="41"/>
      <c r="V18" s="41"/>
      <c r="W18" s="42"/>
    </row>
    <row r="19" spans="1:23" ht="14.25" customHeight="1" x14ac:dyDescent="0.2">
      <c r="A19" s="4">
        <f>'[1]วผ-1ประถม 61'!A19</f>
        <v>15</v>
      </c>
      <c r="B19" s="3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31">
        <f t="shared" si="0"/>
        <v>0</v>
      </c>
      <c r="O19" s="14" t="s">
        <v>11</v>
      </c>
      <c r="P19" s="32">
        <f>COUNTIF($G$5:$G$44,"3")</f>
        <v>0</v>
      </c>
      <c r="Q19" s="12" t="s">
        <v>9</v>
      </c>
      <c r="R19" s="33" t="e">
        <f>P19*100/$Q$5</f>
        <v>#VALUE!</v>
      </c>
      <c r="S19" s="16"/>
      <c r="T19" s="14" t="s">
        <v>10</v>
      </c>
      <c r="U19" s="32">
        <f>COUNTIF($H$5:$H$44,"3")</f>
        <v>0</v>
      </c>
      <c r="V19" s="12" t="s">
        <v>9</v>
      </c>
      <c r="W19" s="33" t="e">
        <f>U19*100/$Q$5</f>
        <v>#VALUE!</v>
      </c>
    </row>
    <row r="20" spans="1:23" ht="14.25" customHeight="1" x14ac:dyDescent="0.2">
      <c r="A20" s="4">
        <f>'[1]วผ-1ประถม 61'!A20</f>
        <v>16</v>
      </c>
      <c r="B20" s="3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31">
        <f t="shared" si="0"/>
        <v>0</v>
      </c>
      <c r="O20" s="14" t="s">
        <v>18</v>
      </c>
      <c r="P20" s="32">
        <f>COUNTIF($G$5:$G$44,"2")</f>
        <v>1</v>
      </c>
      <c r="Q20" s="12" t="s">
        <v>9</v>
      </c>
      <c r="R20" s="33" t="e">
        <f>P20*100/$Q$5</f>
        <v>#VALUE!</v>
      </c>
      <c r="S20" s="16"/>
      <c r="T20" s="14" t="s">
        <v>14</v>
      </c>
      <c r="U20" s="32">
        <f>COUNTIF($H$5:$H$44,"2")</f>
        <v>1</v>
      </c>
      <c r="V20" s="12" t="s">
        <v>9</v>
      </c>
      <c r="W20" s="33" t="e">
        <f>U20*100/$Q$5</f>
        <v>#VALUE!</v>
      </c>
    </row>
    <row r="21" spans="1:23" ht="14.25" customHeight="1" x14ac:dyDescent="0.2">
      <c r="A21" s="4">
        <f>'[1]วผ-1ประถม 61'!A21</f>
        <v>17</v>
      </c>
      <c r="B21" s="3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31">
        <f t="shared" si="0"/>
        <v>0</v>
      </c>
      <c r="O21" s="14" t="s">
        <v>19</v>
      </c>
      <c r="P21" s="32">
        <f>COUNTIF($G$5:$G$44,"1")</f>
        <v>0</v>
      </c>
      <c r="Q21" s="12" t="s">
        <v>9</v>
      </c>
      <c r="R21" s="33" t="e">
        <f>P21*100/$Q$5</f>
        <v>#VALUE!</v>
      </c>
      <c r="S21" s="16"/>
      <c r="T21" s="14" t="s">
        <v>19</v>
      </c>
      <c r="U21" s="32">
        <f>COUNTIF($H$5:$H$44,"1")</f>
        <v>0</v>
      </c>
      <c r="V21" s="12" t="s">
        <v>9</v>
      </c>
      <c r="W21" s="33" t="e">
        <f>U21*100/$Q$5</f>
        <v>#VALUE!</v>
      </c>
    </row>
    <row r="22" spans="1:23" ht="14.25" customHeight="1" x14ac:dyDescent="0.2">
      <c r="A22" s="4">
        <f>'[1]วผ-1ประถม 61'!A22</f>
        <v>18</v>
      </c>
      <c r="B22" s="3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31">
        <f t="shared" si="0"/>
        <v>0</v>
      </c>
      <c r="O22" s="14" t="s">
        <v>20</v>
      </c>
      <c r="P22" s="32">
        <f>COUNTIF($G$5:$G$44,"0")</f>
        <v>0</v>
      </c>
      <c r="Q22" s="12" t="s">
        <v>9</v>
      </c>
      <c r="R22" s="33" t="e">
        <f>P22*100/$Q$5</f>
        <v>#VALUE!</v>
      </c>
      <c r="S22" s="16"/>
      <c r="T22" s="14" t="s">
        <v>20</v>
      </c>
      <c r="U22" s="32">
        <f>COUNTIF($H$5:$H$44,"0")</f>
        <v>0</v>
      </c>
      <c r="V22" s="12" t="s">
        <v>9</v>
      </c>
      <c r="W22" s="33" t="e">
        <f>U22*100/$Q$5</f>
        <v>#VALUE!</v>
      </c>
    </row>
    <row r="23" spans="1:23" ht="14.25" customHeight="1" x14ac:dyDescent="0.2">
      <c r="A23" s="4">
        <f>'[1]วผ-1ประถม 61'!A23</f>
        <v>19</v>
      </c>
      <c r="B23" s="3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31">
        <f t="shared" si="0"/>
        <v>0</v>
      </c>
      <c r="O23" s="40" t="s">
        <v>22</v>
      </c>
      <c r="P23" s="41"/>
      <c r="Q23" s="41"/>
      <c r="R23" s="42"/>
      <c r="S23" s="16"/>
      <c r="T23" s="40" t="s">
        <v>23</v>
      </c>
      <c r="U23" s="41"/>
      <c r="V23" s="41"/>
      <c r="W23" s="42"/>
    </row>
    <row r="24" spans="1:23" ht="14.25" customHeight="1" x14ac:dyDescent="0.2">
      <c r="A24" s="4">
        <f>'[1]วผ-1ประถม 61'!A24</f>
        <v>20</v>
      </c>
      <c r="B24" s="3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31">
        <f t="shared" si="0"/>
        <v>0</v>
      </c>
      <c r="O24" s="14" t="s">
        <v>17</v>
      </c>
      <c r="P24" s="32">
        <f>COUNTIF($I$5:$I$44,"3")</f>
        <v>1</v>
      </c>
      <c r="Q24" s="12" t="s">
        <v>9</v>
      </c>
      <c r="R24" s="33" t="e">
        <f>P24*100/$Q$5</f>
        <v>#VALUE!</v>
      </c>
      <c r="S24" s="16"/>
      <c r="T24" s="14" t="s">
        <v>17</v>
      </c>
      <c r="U24" s="32">
        <f>COUNTIF($J$5:$J$44,"3")</f>
        <v>1</v>
      </c>
      <c r="V24" s="12" t="s">
        <v>9</v>
      </c>
      <c r="W24" s="33" t="e">
        <f>U24*100/$Q$5</f>
        <v>#VALUE!</v>
      </c>
    </row>
    <row r="25" spans="1:23" ht="14.25" customHeight="1" x14ac:dyDescent="0.2">
      <c r="A25" s="4">
        <f>'[1]วผ-1ประถม 61'!A25</f>
        <v>21</v>
      </c>
      <c r="B25" s="3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31">
        <f t="shared" si="0"/>
        <v>0</v>
      </c>
      <c r="O25" s="14" t="s">
        <v>14</v>
      </c>
      <c r="P25" s="32">
        <f>COUNTIF($I$5:$I$44,"2")</f>
        <v>0</v>
      </c>
      <c r="Q25" s="12" t="s">
        <v>9</v>
      </c>
      <c r="R25" s="33" t="e">
        <f>P25*100/$Q$5</f>
        <v>#VALUE!</v>
      </c>
      <c r="S25" s="16"/>
      <c r="T25" s="14" t="s">
        <v>14</v>
      </c>
      <c r="U25" s="32">
        <f>COUNTIF($J$5:$J$44,"2")</f>
        <v>0</v>
      </c>
      <c r="V25" s="12" t="s">
        <v>9</v>
      </c>
      <c r="W25" s="33" t="e">
        <f>U25*100/$Q$5</f>
        <v>#VALUE!</v>
      </c>
    </row>
    <row r="26" spans="1:23" ht="14.25" customHeight="1" x14ac:dyDescent="0.2">
      <c r="A26" s="4">
        <f>'[1]วผ-1ประถม 61'!A26</f>
        <v>22</v>
      </c>
      <c r="B26" s="3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31">
        <f t="shared" si="0"/>
        <v>0</v>
      </c>
      <c r="O26" s="14" t="s">
        <v>15</v>
      </c>
      <c r="P26" s="32">
        <f>COUNTIF($I$5:$I$44,"1")</f>
        <v>0</v>
      </c>
      <c r="Q26" s="12" t="s">
        <v>9</v>
      </c>
      <c r="R26" s="33" t="e">
        <f>P26*100/$Q$5</f>
        <v>#VALUE!</v>
      </c>
      <c r="S26" s="16"/>
      <c r="T26" s="14" t="s">
        <v>15</v>
      </c>
      <c r="U26" s="32">
        <f>COUNTIF($I$5:$I$44,"1")</f>
        <v>0</v>
      </c>
      <c r="V26" s="12" t="s">
        <v>9</v>
      </c>
      <c r="W26" s="33" t="e">
        <f>U26*100/$Q$5</f>
        <v>#VALUE!</v>
      </c>
    </row>
    <row r="27" spans="1:23" ht="14.25" customHeight="1" x14ac:dyDescent="0.2">
      <c r="A27" s="4">
        <f>'[1]วผ-1ประถม 61'!A27</f>
        <v>23</v>
      </c>
      <c r="B27" s="3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31">
        <f t="shared" si="0"/>
        <v>0</v>
      </c>
      <c r="O27" s="28" t="s">
        <v>16</v>
      </c>
      <c r="P27" s="34">
        <f>COUNTIF($I$5:$I$44,"0")</f>
        <v>0</v>
      </c>
      <c r="Q27" s="29" t="s">
        <v>9</v>
      </c>
      <c r="R27" s="35" t="e">
        <f>P27*100/$Q$5</f>
        <v>#VALUE!</v>
      </c>
      <c r="S27" s="16"/>
      <c r="T27" s="28" t="s">
        <v>16</v>
      </c>
      <c r="U27" s="34">
        <f>COUNTIF($I$5:$I$44,"0")</f>
        <v>0</v>
      </c>
      <c r="V27" s="29" t="s">
        <v>9</v>
      </c>
      <c r="W27" s="35" t="e">
        <f>U27*100/$Q$5</f>
        <v>#VALUE!</v>
      </c>
    </row>
    <row r="28" spans="1:23" ht="14.25" customHeight="1" x14ac:dyDescent="0.2">
      <c r="A28" s="4">
        <f>'[1]วผ-1ประถม 61'!A28</f>
        <v>24</v>
      </c>
      <c r="B28" s="3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31">
        <f t="shared" si="0"/>
        <v>0</v>
      </c>
      <c r="O28" s="40" t="s">
        <v>28</v>
      </c>
      <c r="P28" s="41"/>
      <c r="Q28" s="41"/>
      <c r="R28" s="42"/>
      <c r="S28" s="16"/>
      <c r="T28" s="40" t="s">
        <v>29</v>
      </c>
      <c r="U28" s="41"/>
      <c r="V28" s="41"/>
      <c r="W28" s="42"/>
    </row>
    <row r="29" spans="1:23" ht="14.25" customHeight="1" x14ac:dyDescent="0.2">
      <c r="A29" s="4">
        <f>'[1]วผ-1ประถม 61'!A29</f>
        <v>25</v>
      </c>
      <c r="B29" s="3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31">
        <f t="shared" si="0"/>
        <v>0</v>
      </c>
      <c r="O29" s="14" t="s">
        <v>17</v>
      </c>
      <c r="P29" s="32">
        <f>COUNTIF($K$5:$K$44,"3")</f>
        <v>1</v>
      </c>
      <c r="Q29" s="12" t="s">
        <v>9</v>
      </c>
      <c r="R29" s="33" t="e">
        <f>P29*100/$Q$5</f>
        <v>#VALUE!</v>
      </c>
      <c r="S29" s="16"/>
      <c r="T29" s="14" t="s">
        <v>17</v>
      </c>
      <c r="U29" s="32">
        <f>COUNTIF($L$5:$L$44,"3")</f>
        <v>1</v>
      </c>
      <c r="V29" s="12" t="s">
        <v>9</v>
      </c>
      <c r="W29" s="33" t="e">
        <f>U29*100/$Q$5</f>
        <v>#VALUE!</v>
      </c>
    </row>
    <row r="30" spans="1:23" ht="14.25" customHeight="1" x14ac:dyDescent="0.2">
      <c r="A30" s="4">
        <f>'[1]วผ-1ประถม 61'!A30</f>
        <v>26</v>
      </c>
      <c r="B30" s="3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31">
        <f t="shared" si="0"/>
        <v>0</v>
      </c>
      <c r="O30" s="14" t="s">
        <v>14</v>
      </c>
      <c r="P30" s="32">
        <f>COUNTIF($K$5:$K$44,"2")</f>
        <v>0</v>
      </c>
      <c r="Q30" s="12" t="s">
        <v>9</v>
      </c>
      <c r="R30" s="33" t="e">
        <f>P30*100/$Q$5</f>
        <v>#VALUE!</v>
      </c>
      <c r="S30" s="16"/>
      <c r="T30" s="14" t="s">
        <v>14</v>
      </c>
      <c r="U30" s="32">
        <f>COUNTIF($L$5:$L$44,"2")</f>
        <v>0</v>
      </c>
      <c r="V30" s="12" t="s">
        <v>9</v>
      </c>
      <c r="W30" s="33" t="e">
        <f>U30*100/$Q$5</f>
        <v>#VALUE!</v>
      </c>
    </row>
    <row r="31" spans="1:23" ht="14.25" customHeight="1" x14ac:dyDescent="0.2">
      <c r="A31" s="4">
        <f>'[1]วผ-1ประถม 61'!A31</f>
        <v>27</v>
      </c>
      <c r="B31" s="38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31">
        <f t="shared" si="0"/>
        <v>0</v>
      </c>
      <c r="O31" s="14" t="s">
        <v>15</v>
      </c>
      <c r="P31" s="32">
        <f>COUNTIF($K$5:$K$44,"1")</f>
        <v>0</v>
      </c>
      <c r="Q31" s="12" t="s">
        <v>9</v>
      </c>
      <c r="R31" s="33" t="e">
        <f>P31*100/$Q$5</f>
        <v>#VALUE!</v>
      </c>
      <c r="S31" s="16"/>
      <c r="T31" s="14" t="s">
        <v>15</v>
      </c>
      <c r="U31" s="32">
        <f>COUNTIF($L$5:$L$44,"1")</f>
        <v>0</v>
      </c>
      <c r="V31" s="12" t="s">
        <v>9</v>
      </c>
      <c r="W31" s="33" t="e">
        <f>U31*100/$Q$5</f>
        <v>#VALUE!</v>
      </c>
    </row>
    <row r="32" spans="1:23" ht="14.25" customHeight="1" x14ac:dyDescent="0.2">
      <c r="A32" s="4">
        <f>'[1]วผ-1ประถม 61'!A32</f>
        <v>28</v>
      </c>
      <c r="B32" s="3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31">
        <f t="shared" si="0"/>
        <v>0</v>
      </c>
      <c r="O32" s="14" t="s">
        <v>16</v>
      </c>
      <c r="P32" s="32">
        <f>COUNTIF($K$5:$K$44,"0")</f>
        <v>0</v>
      </c>
      <c r="Q32" s="12" t="s">
        <v>9</v>
      </c>
      <c r="R32" s="33" t="e">
        <f>P32*100/$Q$5</f>
        <v>#VALUE!</v>
      </c>
      <c r="S32" s="16"/>
      <c r="T32" s="14" t="s">
        <v>16</v>
      </c>
      <c r="U32" s="32">
        <f>COUNTIF($L$5:$L$44,"0")</f>
        <v>0</v>
      </c>
      <c r="V32" s="12" t="s">
        <v>9</v>
      </c>
      <c r="W32" s="33" t="e">
        <f>U32*100/$Q$5</f>
        <v>#VALUE!</v>
      </c>
    </row>
    <row r="33" spans="1:203" ht="14.25" customHeight="1" x14ac:dyDescent="0.2">
      <c r="A33" s="4">
        <f>'[1]วผ-1ประถม 61'!A33</f>
        <v>29</v>
      </c>
      <c r="B33" s="3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31">
        <f t="shared" si="0"/>
        <v>0</v>
      </c>
      <c r="O33" s="67" t="s">
        <v>1</v>
      </c>
      <c r="P33" s="68"/>
      <c r="Q33" s="68"/>
      <c r="R33" s="68"/>
      <c r="S33" s="68"/>
      <c r="T33" s="68"/>
      <c r="U33" s="68"/>
      <c r="V33" s="68"/>
      <c r="W33" s="69"/>
    </row>
    <row r="34" spans="1:203" ht="14.25" customHeight="1" x14ac:dyDescent="0.2">
      <c r="A34" s="4">
        <f>'[1]วผ-1ประถม 61'!A34</f>
        <v>30</v>
      </c>
      <c r="B34" s="3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31">
        <f t="shared" si="0"/>
        <v>0</v>
      </c>
      <c r="O34" s="14" t="s">
        <v>10</v>
      </c>
      <c r="P34" s="32">
        <f>COUNTIF($N$5:$N$44,"3")</f>
        <v>1</v>
      </c>
      <c r="Q34" s="12" t="s">
        <v>9</v>
      </c>
      <c r="R34" s="36" t="e">
        <f>P34*100/$Q$5</f>
        <v>#VALUE!</v>
      </c>
      <c r="S34" s="16"/>
      <c r="W34" s="17"/>
    </row>
    <row r="35" spans="1:203" ht="14.25" customHeight="1" x14ac:dyDescent="0.2">
      <c r="A35" s="4">
        <f>'[1]วผ-1ประถม 61'!A35</f>
        <v>31</v>
      </c>
      <c r="B35" s="3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31">
        <f t="shared" si="0"/>
        <v>0</v>
      </c>
      <c r="O35" s="14" t="s">
        <v>14</v>
      </c>
      <c r="P35" s="32">
        <f>COUNTIF($N$5:$N$44,"2")</f>
        <v>0</v>
      </c>
      <c r="Q35" s="12" t="s">
        <v>9</v>
      </c>
      <c r="R35" s="36" t="e">
        <f>P35*100/$Q$5</f>
        <v>#VALUE!</v>
      </c>
      <c r="S35" s="16"/>
      <c r="W35" s="17"/>
    </row>
    <row r="36" spans="1:203" ht="14.25" customHeight="1" x14ac:dyDescent="0.2">
      <c r="A36" s="4">
        <f>'[1]วผ-1ประถม 61'!A36</f>
        <v>32</v>
      </c>
      <c r="B36" s="3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31">
        <f t="shared" si="0"/>
        <v>0</v>
      </c>
      <c r="O36" s="14" t="s">
        <v>15</v>
      </c>
      <c r="P36" s="32">
        <f>COUNTIF($N$5:$N$44,"1")</f>
        <v>0</v>
      </c>
      <c r="Q36" s="12" t="s">
        <v>9</v>
      </c>
      <c r="R36" s="36" t="e">
        <f>P36*100/$Q$5</f>
        <v>#VALUE!</v>
      </c>
      <c r="S36" s="16"/>
      <c r="W36" s="17"/>
    </row>
    <row r="37" spans="1:203" ht="14.25" customHeight="1" x14ac:dyDescent="0.2">
      <c r="A37" s="4">
        <f>'[1]วผ-1ประถม 61'!A37</f>
        <v>33</v>
      </c>
      <c r="B37" s="3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31">
        <f t="shared" si="0"/>
        <v>0</v>
      </c>
      <c r="O37" s="28" t="s">
        <v>16</v>
      </c>
      <c r="P37" s="34">
        <f>COUNTIF($N$5:$N$44,"0")</f>
        <v>34</v>
      </c>
      <c r="Q37" s="29" t="s">
        <v>9</v>
      </c>
      <c r="R37" s="37" t="e">
        <f>P37*100/$Q$5</f>
        <v>#VALUE!</v>
      </c>
      <c r="S37" s="30"/>
      <c r="T37" s="24"/>
      <c r="U37" s="24"/>
      <c r="V37" s="24"/>
      <c r="W37" s="25"/>
    </row>
    <row r="38" spans="1:203" s="5" customFormat="1" ht="14.25" customHeight="1" x14ac:dyDescent="0.2">
      <c r="A38" s="4">
        <f>'[1]วผ-1ประถม 61'!A38</f>
        <v>34</v>
      </c>
      <c r="B38" s="3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31">
        <f t="shared" si="0"/>
        <v>0</v>
      </c>
      <c r="O38" s="51" t="s">
        <v>34</v>
      </c>
      <c r="P38" s="52"/>
      <c r="Q38" s="52"/>
      <c r="R38" s="52"/>
      <c r="S38" s="53">
        <f>SUM(M5:M44)</f>
        <v>26</v>
      </c>
      <c r="T38" s="7"/>
      <c r="U38" s="7"/>
      <c r="V38" s="7"/>
      <c r="W38" s="20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</row>
    <row r="39" spans="1:203" ht="14.25" customHeight="1" x14ac:dyDescent="0.2">
      <c r="A39" s="4">
        <f>'[1]วผ-1ประถม 61'!A39</f>
        <v>35</v>
      </c>
      <c r="B39" s="3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31">
        <f t="shared" si="0"/>
        <v>0</v>
      </c>
      <c r="O39" s="57" t="s">
        <v>30</v>
      </c>
      <c r="P39" s="58"/>
      <c r="Q39" s="58"/>
      <c r="R39" s="58"/>
      <c r="S39" s="59" t="e">
        <f>(S38*100)/(Q5*30)</f>
        <v>#VALUE!</v>
      </c>
      <c r="T39" s="7"/>
      <c r="U39" s="7"/>
      <c r="V39" s="7"/>
      <c r="W39" s="20"/>
    </row>
    <row r="40" spans="1:203" s="5" customFormat="1" ht="14.25" customHeight="1" x14ac:dyDescent="0.2">
      <c r="A40" s="4">
        <f>'[1]วผ-1ประถม 61'!A40</f>
        <v>36</v>
      </c>
      <c r="B40" s="3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47"/>
      <c r="N40" s="48"/>
      <c r="O40" s="50"/>
      <c r="P40" s="43"/>
      <c r="Q40" s="43"/>
      <c r="R40" s="43"/>
      <c r="S40" s="43"/>
      <c r="T40" s="43"/>
      <c r="U40" s="43"/>
      <c r="V40" s="43"/>
      <c r="W40" s="44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</row>
    <row r="41" spans="1:203" ht="14.25" customHeight="1" x14ac:dyDescent="0.2">
      <c r="A41" s="4">
        <f>'[1]วผ-1ประถม 61'!A41</f>
        <v>37</v>
      </c>
      <c r="B41" s="3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47"/>
      <c r="N41" s="48"/>
      <c r="O41" s="23"/>
      <c r="W41" s="17"/>
    </row>
    <row r="42" spans="1:203" s="7" customFormat="1" ht="14.25" customHeight="1" x14ac:dyDescent="0.2">
      <c r="A42" s="4">
        <f>'[1]วผ-1ประถม 61'!A42</f>
        <v>38</v>
      </c>
      <c r="B42" s="3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47"/>
      <c r="N42" s="49"/>
      <c r="O42" s="22"/>
      <c r="W42" s="20"/>
    </row>
    <row r="43" spans="1:203" s="7" customFormat="1" ht="14.25" customHeight="1" x14ac:dyDescent="0.2">
      <c r="A43" s="4">
        <v>39</v>
      </c>
      <c r="B43" s="3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47"/>
      <c r="N43" s="49"/>
      <c r="O43" s="22"/>
      <c r="W43" s="20"/>
    </row>
    <row r="44" spans="1:203" s="7" customFormat="1" ht="14.25" customHeight="1" x14ac:dyDescent="0.2">
      <c r="A44" s="4">
        <v>40</v>
      </c>
      <c r="B44" s="3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47"/>
      <c r="N44" s="49"/>
      <c r="O44" s="45"/>
      <c r="P44" s="21"/>
      <c r="Q44" s="21"/>
      <c r="R44" s="21"/>
      <c r="S44" s="21"/>
      <c r="T44" s="21"/>
      <c r="U44" s="21"/>
      <c r="V44" s="21"/>
      <c r="W44" s="27"/>
    </row>
    <row r="45" spans="1:203" s="7" customFormat="1" ht="14.25" customHeight="1" x14ac:dyDescent="0.2"/>
    <row r="46" spans="1:203" s="7" customFormat="1" ht="14.25" customHeight="1" x14ac:dyDescent="0.2"/>
    <row r="47" spans="1:203" s="7" customFormat="1" ht="14.25" customHeight="1" x14ac:dyDescent="0.2"/>
    <row r="48" spans="1:203" s="8" customFormat="1" ht="14.2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</row>
    <row r="49" spans="1:8" s="7" customFormat="1" ht="14.25" customHeight="1" x14ac:dyDescent="0.2"/>
    <row r="50" spans="1:8" s="7" customFormat="1" ht="14.25" customHeight="1" x14ac:dyDescent="0.2"/>
    <row r="51" spans="1:8" s="7" customFormat="1" ht="14.25" customHeight="1" x14ac:dyDescent="0.2"/>
    <row r="52" spans="1:8" s="7" customFormat="1" ht="14.25" customHeight="1" x14ac:dyDescent="0.2"/>
    <row r="53" spans="1:8" s="7" customFormat="1" ht="14.25" customHeight="1" x14ac:dyDescent="0.2"/>
    <row r="54" spans="1:8" s="7" customFormat="1" ht="14.25" customHeight="1" x14ac:dyDescent="0.2"/>
    <row r="55" spans="1:8" x14ac:dyDescent="0.2">
      <c r="H55" s="1"/>
    </row>
    <row r="56" spans="1:8" x14ac:dyDescent="0.2">
      <c r="A56" s="7"/>
      <c r="H56" s="1"/>
    </row>
    <row r="57" spans="1:8" x14ac:dyDescent="0.2">
      <c r="A57" s="7"/>
      <c r="H57" s="1"/>
    </row>
    <row r="58" spans="1:8" x14ac:dyDescent="0.2">
      <c r="A58" s="7"/>
      <c r="H58" s="1"/>
    </row>
    <row r="59" spans="1:8" x14ac:dyDescent="0.2">
      <c r="H59" s="1"/>
    </row>
    <row r="60" spans="1:8" x14ac:dyDescent="0.2">
      <c r="H60" s="1"/>
    </row>
    <row r="61" spans="1:8" x14ac:dyDescent="0.2">
      <c r="H61" s="1"/>
    </row>
    <row r="62" spans="1:8" x14ac:dyDescent="0.2">
      <c r="H62" s="1"/>
    </row>
    <row r="63" spans="1:8" x14ac:dyDescent="0.2">
      <c r="H63" s="1"/>
    </row>
    <row r="64" spans="1:8" x14ac:dyDescent="0.2">
      <c r="H64" s="1"/>
    </row>
    <row r="65" spans="8:20" x14ac:dyDescent="0.2">
      <c r="H65" s="1"/>
      <c r="O65" s="6"/>
      <c r="T65" s="6"/>
    </row>
    <row r="66" spans="8:20" x14ac:dyDescent="0.2">
      <c r="H66" s="1"/>
    </row>
    <row r="67" spans="8:20" x14ac:dyDescent="0.2">
      <c r="H67" s="1"/>
    </row>
    <row r="68" spans="8:20" x14ac:dyDescent="0.2">
      <c r="H68" s="1"/>
    </row>
    <row r="69" spans="8:20" x14ac:dyDescent="0.2">
      <c r="H69" s="1"/>
    </row>
    <row r="70" spans="8:20" x14ac:dyDescent="0.2">
      <c r="H70" s="1"/>
    </row>
  </sheetData>
  <protectedRanges>
    <protectedRange sqref="A1:V2" name="ช่วง3"/>
    <protectedRange sqref="O5:R5" name="ช่วง2"/>
    <protectedRange sqref="A5:N44" name="ช่วง1"/>
  </protectedRanges>
  <mergeCells count="10">
    <mergeCell ref="A1:V1"/>
    <mergeCell ref="A2:V2"/>
    <mergeCell ref="O3:W4"/>
    <mergeCell ref="O6:R6"/>
    <mergeCell ref="S5:V5"/>
    <mergeCell ref="O7:W7"/>
    <mergeCell ref="O33:W33"/>
    <mergeCell ref="A3:A4"/>
    <mergeCell ref="B3:B4"/>
    <mergeCell ref="C3:L3"/>
  </mergeCells>
  <pageMargins left="0.15748031496062992" right="0.11811023622047245" top="0.11811023622047245" bottom="0" header="0.11811023622047245" footer="0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คำชี้แจง</vt:lpstr>
      <vt:lpstr>คุณลักษณะ</vt:lpstr>
      <vt:lpstr>คุณลักษณะ!Print_Titles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</dc:creator>
  <cp:lastModifiedBy>HP</cp:lastModifiedBy>
  <dcterms:created xsi:type="dcterms:W3CDTF">2020-12-04T08:50:11Z</dcterms:created>
  <dcterms:modified xsi:type="dcterms:W3CDTF">2026-02-23T01:29:13Z</dcterms:modified>
</cp:coreProperties>
</file>